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jense\Downloads\"/>
    </mc:Choice>
  </mc:AlternateContent>
  <xr:revisionPtr revIDLastSave="0" documentId="13_ncr:1_{9DFECD87-3018-4E7E-979E-4E8C59DA0E48}" xr6:coauthVersionLast="47" xr6:coauthVersionMax="47" xr10:uidLastSave="{00000000-0000-0000-0000-000000000000}"/>
  <bookViews>
    <workbookView xWindow="3829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C35" i="1"/>
  <c r="C42" i="1" s="1"/>
  <c r="C28" i="1"/>
  <c r="B28" i="1"/>
  <c r="C12" i="1"/>
  <c r="B12" i="1"/>
  <c r="C7" i="1"/>
  <c r="C15" i="1" s="1"/>
  <c r="C18" i="1" s="1"/>
  <c r="C23" i="1" s="1"/>
  <c r="C24" i="1" s="1"/>
  <c r="C31" i="1" s="1"/>
  <c r="B7" i="1"/>
  <c r="B15" i="1" s="1"/>
  <c r="B18" i="1" s="1"/>
  <c r="B23" i="1" s="1"/>
  <c r="B24" i="1" s="1"/>
  <c r="B31" i="1" s="1"/>
  <c r="C41" i="1" l="1"/>
  <c r="C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  <scheme val="minor"/>
          </rPr>
          <t>Hvor mange SKU'er har du?</t>
        </r>
      </text>
    </comment>
    <comment ref="A6" authorId="0" shapeId="0" xr:uid="{00000000-0006-0000-0000-000002000000}">
      <text>
        <r>
          <rPr>
            <sz val="10"/>
            <color rgb="FF000000"/>
            <rFont val="Arial"/>
            <scheme val="minor"/>
          </rPr>
          <t>Hvor mange attributter har dine produkter? 
*Kan også være datafelter, som skal udfyldes pr. produkt</t>
        </r>
      </text>
    </comment>
    <comment ref="A10" authorId="0" shapeId="0" xr:uid="{00000000-0006-0000-0000-000003000000}">
      <text>
        <r>
          <rPr>
            <sz val="10"/>
            <color rgb="FF000000"/>
            <rFont val="Arial"/>
            <scheme val="minor"/>
          </rPr>
          <t>Findes dine produkter på flere sprog? 
Så vil du nok have individuelle attributter, som skal udfyldes for hver sprog.</t>
        </r>
      </text>
    </comment>
    <comment ref="A11" authorId="0" shapeId="0" xr:uid="{00000000-0006-0000-0000-000004000000}">
      <text>
        <r>
          <rPr>
            <sz val="10"/>
            <color rgb="FF000000"/>
            <rFont val="Arial"/>
            <scheme val="minor"/>
          </rPr>
          <t>Findes dine produkter på flere sprog? 
Indtast alle ekstra sprog (hovedsproget bliver udeladt i formularen)</t>
        </r>
      </text>
    </comment>
    <comment ref="A17" authorId="0" shapeId="0" xr:uid="{00000000-0006-0000-0000-000005000000}">
      <text>
        <r>
          <rPr>
            <sz val="10"/>
            <color rgb="FF000000"/>
            <rFont val="Arial"/>
            <scheme val="minor"/>
          </rPr>
          <t>Hvor mange SKU'er skal opdateres pr. år (i procent)?</t>
        </r>
      </text>
    </comment>
    <comment ref="A21" authorId="0" shapeId="0" xr:uid="{00000000-0006-0000-0000-000006000000}">
      <text>
        <r>
          <rPr>
            <sz val="10"/>
            <color rgb="FF000000"/>
            <rFont val="Arial"/>
            <scheme val="minor"/>
          </rPr>
          <t>Hvad vil det i gns. koste en redaktør at berige produkter med data? 
Opgjort i omkostninger pr. time.</t>
        </r>
      </text>
    </comment>
    <comment ref="A22" authorId="0" shapeId="0" xr:uid="{00000000-0006-0000-0000-000007000000}">
      <text>
        <r>
          <rPr>
            <sz val="10"/>
            <color rgb="FF000000"/>
            <rFont val="Arial"/>
            <scheme val="minor"/>
          </rPr>
          <t>Hvor mange attributter/felter kan en redaktør i gns. opdatere pr. minut?</t>
        </r>
      </text>
    </comment>
    <comment ref="A27" authorId="0" shapeId="0" xr:uid="{00000000-0006-0000-0000-000008000000}">
      <text>
        <r>
          <rPr>
            <sz val="10"/>
            <color rgb="FF000000"/>
            <rFont val="Arial"/>
            <scheme val="minor"/>
          </rPr>
          <t>Mange sender materiale (produktdata, billeder, specifikationer, osv.) til deres partnere.
Hvor mange timer bruger du i gns. pr. dag på at levere materiale til dine partnere?</t>
        </r>
      </text>
    </comment>
    <comment ref="A28" authorId="0" shapeId="0" xr:uid="{00000000-0006-0000-0000-000009000000}">
      <text>
        <r>
          <rPr>
            <sz val="10"/>
            <color rgb="FF000000"/>
            <rFont val="Arial"/>
            <scheme val="minor"/>
          </rPr>
          <t>Her regnes der med 220 arbejdsdage på et år. 
* Med PIM og en selvbetjeningsportal kan dine partnere selv hente deres materiale. Derfor omkostningen er 0 kr.</t>
        </r>
      </text>
    </comment>
  </commentList>
</comments>
</file>

<file path=xl/sharedStrings.xml><?xml version="1.0" encoding="utf-8"?>
<sst xmlns="http://schemas.openxmlformats.org/spreadsheetml/2006/main" count="35" uniqueCount="35">
  <si>
    <t xml:space="preserve">Beregn din Return of Investment </t>
  </si>
  <si>
    <t>med et PIM-system</t>
  </si>
  <si>
    <t>Antal SKU'er og attributter/felter</t>
  </si>
  <si>
    <t>Manuel indtastning</t>
  </si>
  <si>
    <t>Med PIM</t>
  </si>
  <si>
    <t>Antal SKU'er</t>
  </si>
  <si>
    <t>Attributter pr. SKU</t>
  </si>
  <si>
    <t>Antal felter, der skal håndteres</t>
  </si>
  <si>
    <t>Antal sprogversioner til SKU'et</t>
  </si>
  <si>
    <t>Individuelle attributter pr. sprog (pr. SKU)</t>
  </si>
  <si>
    <t>Antal ekstra sprog</t>
  </si>
  <si>
    <t>Antal ekstra felter, der skal håndteres</t>
  </si>
  <si>
    <t>Total antal felter, der skal håndteres</t>
  </si>
  <si>
    <t>SKU vedligeholdelse</t>
  </si>
  <si>
    <t>SKU opdateringer pr. år (%)</t>
  </si>
  <si>
    <t>Antal værdier, der skal opdateres</t>
  </si>
  <si>
    <t>Omkostninger ved produktopdatering</t>
  </si>
  <si>
    <t>Omkostning ved redaktører, der skal berige produkter (pr. time)</t>
  </si>
  <si>
    <t>Antal opdaterede attribut-værdier pr. min</t>
  </si>
  <si>
    <t>Tid, der skal bruges på at opdatere værdierne (timer)</t>
  </si>
  <si>
    <t>Total omkostning ved opdatering</t>
  </si>
  <si>
    <t>Selvbetjeningsportal "Digital warehouse" - besparelse</t>
  </si>
  <si>
    <t>Antal timer brugt pr. dag på at levere materiale til partnere</t>
  </si>
  <si>
    <t>Ekstra omkostninger ved at håndter digitale materialer (med 220 arbejdsdage)</t>
  </si>
  <si>
    <t>Totale omkostninger</t>
  </si>
  <si>
    <t>Forretningsmuligheder til overvejelse</t>
  </si>
  <si>
    <t>Flere E-commerce konverteringer (fra 1% til 1,1%)</t>
  </si>
  <si>
    <t>Indsæt årlig E-commerce omsætning</t>
  </si>
  <si>
    <t>Forbedret overskud med 20% i dækningsbidrag</t>
  </si>
  <si>
    <t>Øget omsætning fra flere kanaler</t>
  </si>
  <si>
    <t>Overskud med 20% i dækningsbidrag</t>
  </si>
  <si>
    <t>Total ROI</t>
  </si>
  <si>
    <t>Besparelser med PIM</t>
  </si>
  <si>
    <t>Øget omsætning</t>
  </si>
  <si>
    <t>Din totale business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</si>
</sst>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[$ kr.]"/>
    <numFmt numFmtId="165" formatCode="#,##0[$ kr.]"/>
    <numFmt numFmtId="166" formatCode="[$kr-406]\ #,##0"/>
    <numFmt numFmtId="167" formatCode="[$kr-406]\ #,##0.00"/>
  </numFmts>
  <fonts count="11" x14ac:knownFonts="1">
    <font>
      <sz val="10"/>
      <color rgb="FF000000"/>
      <name val="Arial"/>
      <scheme val="minor"/>
    </font>
    <font>
      <sz val="11"/>
      <color theme="1"/>
      <name val="Work Sans"/>
    </font>
    <font>
      <sz val="10"/>
      <name val="Arial"/>
    </font>
    <font>
      <sz val="18"/>
      <color rgb="FF000000"/>
      <name val="Libre Baskerville"/>
    </font>
    <font>
      <sz val="18"/>
      <color theme="1"/>
      <name val="Libre Baskerville"/>
    </font>
    <font>
      <sz val="12"/>
      <color rgb="FFFFFFFF"/>
      <name val="Work Sans"/>
    </font>
    <font>
      <sz val="12"/>
      <color theme="0"/>
      <name val="Work Sans"/>
    </font>
    <font>
      <sz val="12"/>
      <color theme="0"/>
      <name val="Libre Baskerville"/>
    </font>
    <font>
      <sz val="12"/>
      <color rgb="FFFFFFFF"/>
      <name val="Libre Baskerville"/>
    </font>
    <font>
      <b/>
      <sz val="11"/>
      <color theme="1"/>
      <name val="Work Sans"/>
    </font>
    <font>
      <u/>
      <sz val="10"/>
      <color rgb="FF1155CC"/>
      <name val="Work Sans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5722"/>
        <bgColor rgb="FFFF5722"/>
      </patternFill>
    </fill>
    <fill>
      <patternFill patternType="solid">
        <fgColor rgb="FFF9F7F5"/>
        <bgColor rgb="FFF9F7F5"/>
      </patternFill>
    </fill>
    <fill>
      <patternFill patternType="solid">
        <fgColor rgb="FFEBE4DE"/>
        <bgColor rgb="FFEBE4DE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4438"/>
      </left>
      <right style="thin">
        <color rgb="FFFF5722"/>
      </right>
      <top/>
      <bottom style="thin">
        <color rgb="FFFF5722"/>
      </bottom>
      <diagonal/>
    </border>
    <border>
      <left/>
      <right style="thin">
        <color rgb="FFFF5722"/>
      </right>
      <top/>
      <bottom style="thin">
        <color rgb="FFFF5722"/>
      </bottom>
      <diagonal/>
    </border>
    <border>
      <left style="thin">
        <color rgb="FF004438"/>
      </left>
      <right style="thin">
        <color rgb="FFEBE4DE"/>
      </right>
      <top/>
      <bottom/>
      <diagonal/>
    </border>
    <border>
      <left/>
      <right style="thin">
        <color rgb="FFEBE4DE"/>
      </right>
      <top/>
      <bottom/>
      <diagonal/>
    </border>
    <border>
      <left style="thin">
        <color rgb="FF004438"/>
      </left>
      <right/>
      <top/>
      <bottom/>
      <diagonal/>
    </border>
    <border>
      <left style="thin">
        <color rgb="FF004438"/>
      </left>
      <right style="thin">
        <color rgb="FFFF5722"/>
      </right>
      <top/>
      <bottom/>
      <diagonal/>
    </border>
    <border>
      <left/>
      <right style="thin">
        <color rgb="FFFF5722"/>
      </right>
      <top/>
      <bottom/>
      <diagonal/>
    </border>
    <border>
      <left/>
      <right/>
      <top/>
      <bottom style="thin">
        <color rgb="FFFF5722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5" fillId="4" borderId="4" xfId="0" applyFont="1" applyFill="1" applyBorder="1" applyAlignment="1"/>
    <xf numFmtId="0" fontId="6" fillId="4" borderId="5" xfId="0" applyFont="1" applyFill="1" applyBorder="1" applyAlignment="1">
      <alignment horizontal="center"/>
    </xf>
    <xf numFmtId="0" fontId="1" fillId="2" borderId="6" xfId="0" applyFont="1" applyFill="1" applyBorder="1" applyAlignment="1"/>
    <xf numFmtId="3" fontId="1" fillId="5" borderId="0" xfId="0" applyNumberFormat="1" applyFont="1" applyFill="1" applyAlignment="1">
      <alignment horizontal="center"/>
    </xf>
    <xf numFmtId="3" fontId="1" fillId="5" borderId="7" xfId="0" applyNumberFormat="1" applyFon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3" fontId="1" fillId="6" borderId="7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4" borderId="4" xfId="0" applyFont="1" applyFill="1" applyBorder="1" applyAlignment="1"/>
    <xf numFmtId="0" fontId="7" fillId="4" borderId="5" xfId="0" applyFont="1" applyFill="1" applyBorder="1" applyAlignment="1">
      <alignment horizontal="center"/>
    </xf>
    <xf numFmtId="0" fontId="1" fillId="2" borderId="8" xfId="0" applyFont="1" applyFill="1" applyBorder="1"/>
    <xf numFmtId="0" fontId="5" fillId="4" borderId="9" xfId="0" applyFont="1" applyFill="1" applyBorder="1" applyAlignment="1"/>
    <xf numFmtId="0" fontId="8" fillId="4" borderId="5" xfId="0" applyFont="1" applyFill="1" applyBorder="1" applyAlignment="1">
      <alignment horizontal="center"/>
    </xf>
    <xf numFmtId="0" fontId="1" fillId="0" borderId="8" xfId="0" applyFont="1" applyBorder="1" applyAlignment="1"/>
    <xf numFmtId="9" fontId="1" fillId="5" borderId="0" xfId="0" applyNumberFormat="1" applyFont="1" applyFill="1" applyAlignment="1">
      <alignment horizontal="center"/>
    </xf>
    <xf numFmtId="9" fontId="1" fillId="5" borderId="7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6" borderId="7" xfId="0" applyNumberFormat="1" applyFont="1" applyFill="1" applyBorder="1" applyAlignment="1">
      <alignment horizontal="center"/>
    </xf>
    <xf numFmtId="165" fontId="1" fillId="6" borderId="0" xfId="0" applyNumberFormat="1" applyFont="1" applyFill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165" fontId="9" fillId="6" borderId="0" xfId="0" applyNumberFormat="1" applyFont="1" applyFill="1" applyAlignment="1">
      <alignment horizontal="center"/>
    </xf>
    <xf numFmtId="164" fontId="9" fillId="6" borderId="7" xfId="0" applyNumberFormat="1" applyFont="1" applyFill="1" applyBorder="1" applyAlignment="1">
      <alignment horizontal="center"/>
    </xf>
    <xf numFmtId="9" fontId="1" fillId="0" borderId="7" xfId="0" applyNumberFormat="1" applyFont="1" applyBorder="1" applyAlignment="1">
      <alignment horizontal="center"/>
    </xf>
    <xf numFmtId="166" fontId="1" fillId="5" borderId="7" xfId="0" applyNumberFormat="1" applyFont="1" applyFill="1" applyBorder="1" applyAlignment="1">
      <alignment horizontal="center"/>
    </xf>
    <xf numFmtId="166" fontId="1" fillId="6" borderId="7" xfId="0" applyNumberFormat="1" applyFont="1" applyFill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5" fillId="4" borderId="8" xfId="0" applyFont="1" applyFill="1" applyBorder="1" applyAlignment="1"/>
    <xf numFmtId="0" fontId="7" fillId="4" borderId="0" xfId="0" applyFont="1" applyFill="1" applyAlignment="1">
      <alignment horizontal="center"/>
    </xf>
    <xf numFmtId="167" fontId="1" fillId="6" borderId="7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0" fillId="0" borderId="0" xfId="0" applyFont="1" applyAlignment="1"/>
    <xf numFmtId="0" fontId="2" fillId="0" borderId="1" xfId="0" applyFont="1" applyBorder="1"/>
    <xf numFmtId="0" fontId="3" fillId="3" borderId="2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2" borderId="2" xfId="0" applyFont="1" applyFill="1" applyBorder="1" applyAlignment="1">
      <alignment vertical="top"/>
    </xf>
    <xf numFmtId="0" fontId="1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3.dk/viden/webinarer/webinar-faa-en-kraftfuld-pim-loesning-uden-at-blive-draenet-for-tid-og-penge?utm_source=pim-roi-beregner&amp;utm_medium=templates&amp;utm_campaign=pim-roi-beregner" TargetMode="External"/><Relationship Id="rId7" Type="http://schemas.openxmlformats.org/officeDocument/2006/relationships/image" Target="../media/image4.jpg"/><Relationship Id="rId2" Type="http://schemas.openxmlformats.org/officeDocument/2006/relationships/image" Target="../media/image1.png"/><Relationship Id="rId1" Type="http://schemas.openxmlformats.org/officeDocument/2006/relationships/hyperlink" Target="https://www.co3.dk/viden/e-boeger/tjekliste-pim?utm_source=pim-roi-beregner&amp;utm_medium=templates&amp;utm_campaign=pim-roi-beregn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co3.dk/om-os/medarbejdere/brian-mikkelsen?utm_source=pim-roi-beregner&amp;utm_medium=templates&amp;utm_campaign=pim-roi-beregner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2</xdr:row>
      <xdr:rowOff>333375</xdr:rowOff>
    </xdr:from>
    <xdr:ext cx="3638550" cy="323850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328025" y="1050925"/>
          <a:ext cx="3638550" cy="3238500"/>
          <a:chOff x="213322" y="145450"/>
          <a:chExt cx="3616800" cy="3220312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213322" y="145450"/>
            <a:ext cx="3616800" cy="28014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200">
                <a:latin typeface="Libre Baskerville"/>
                <a:ea typeface="Libre Baskerville"/>
                <a:cs typeface="Libre Baskerville"/>
                <a:sym typeface="Libre Baskerville"/>
              </a:rPr>
              <a:t>Sådan bruger du ROI-beregneren:</a:t>
            </a:r>
            <a:br>
              <a:rPr lang="en-US" sz="1400">
                <a:latin typeface="Work Sans"/>
                <a:ea typeface="Work Sans"/>
                <a:cs typeface="Work Sans"/>
                <a:sym typeface="Work Sans"/>
              </a:rPr>
            </a:br>
            <a:br>
              <a:rPr lang="en-US" sz="15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En af de typiske omkostninger ved E-commerce er vedligeholdelse af produktdata</a:t>
            </a: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Libre Baskerville"/>
                <a:ea typeface="Libre Baskerville"/>
                <a:cs typeface="Libre Baskerville"/>
                <a:sym typeface="Libre Baskerville"/>
              </a:rPr>
              <a:t>Variabler:</a:t>
            </a: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Udfyld felterne med de tal, som passer for din forretning.</a:t>
            </a: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De gule felter er beregninger baseret på de tal du har udfyldt.</a:t>
            </a: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Libre Baskerville"/>
                <a:ea typeface="Libre Baskerville"/>
                <a:cs typeface="Libre Baskerville"/>
                <a:sym typeface="Libre Baskerville"/>
              </a:rPr>
              <a:t>Forretningsmuligheder:</a:t>
            </a:r>
            <a:br>
              <a:rPr lang="en-US" sz="1100">
                <a:latin typeface="Work Sans"/>
                <a:ea typeface="Work Sans"/>
                <a:cs typeface="Work Sans"/>
                <a:sym typeface="Work Sans"/>
              </a:rPr>
            </a:b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Implementering af et PIM-system giver ca. 10% stigning i din E-commerce omsætning og giver dig mulighed for at sælge via nye online salgskanaler.</a:t>
            </a:r>
            <a:endParaRPr sz="11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20000" y="3073850"/>
            <a:ext cx="1541700" cy="242400"/>
          </a:xfrm>
          <a:prstGeom prst="rect">
            <a:avLst/>
          </a:prstGeom>
          <a:solidFill>
            <a:srgbClr val="F9F7F5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033575" y="3073850"/>
            <a:ext cx="1541700" cy="242400"/>
          </a:xfrm>
          <a:prstGeom prst="rect">
            <a:avLst/>
          </a:prstGeom>
          <a:solidFill>
            <a:srgbClr val="EBE4DE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320000" y="2996187"/>
            <a:ext cx="1541700" cy="3540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Variabler</a:t>
            </a:r>
            <a:endParaRPr sz="1100">
              <a:latin typeface="Work Sans"/>
              <a:ea typeface="Work Sans"/>
              <a:cs typeface="Work Sans"/>
              <a:sym typeface="Work Sans"/>
            </a:endParaRPr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033575" y="3011762"/>
            <a:ext cx="1541700" cy="3540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latin typeface="Work Sans"/>
                <a:ea typeface="Work Sans"/>
                <a:cs typeface="Work Sans"/>
                <a:sym typeface="Work Sans"/>
              </a:rPr>
              <a:t>Beregninger</a:t>
            </a:r>
            <a:endParaRPr sz="1100">
              <a:latin typeface="Work Sans"/>
              <a:ea typeface="Work Sans"/>
              <a:cs typeface="Work Sans"/>
              <a:sym typeface="Work Sans"/>
            </a:endParaRPr>
          </a:p>
        </xdr:txBody>
      </xdr:sp>
    </xdr:grpSp>
    <xdr:clientData fLocksWithSheet="0"/>
  </xdr:oneCellAnchor>
  <xdr:oneCellAnchor>
    <xdr:from>
      <xdr:col>0</xdr:col>
      <xdr:colOff>41275</xdr:colOff>
      <xdr:row>44</xdr:row>
      <xdr:rowOff>28575</xdr:rowOff>
    </xdr:from>
    <xdr:ext cx="5476875" cy="1933575"/>
    <xdr:pic>
      <xdr:nvPicPr>
        <xdr:cNvPr id="8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275" y="8918575"/>
          <a:ext cx="5476875" cy="1933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56</xdr:row>
      <xdr:rowOff>76200</xdr:rowOff>
    </xdr:from>
    <xdr:ext cx="5476875" cy="1943100"/>
    <xdr:pic>
      <xdr:nvPicPr>
        <xdr:cNvPr id="9" name="image3.png" title="Imag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625" y="10864850"/>
          <a:ext cx="5476875" cy="1943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53975</xdr:colOff>
      <xdr:row>68</xdr:row>
      <xdr:rowOff>120650</xdr:rowOff>
    </xdr:from>
    <xdr:ext cx="5476875" cy="1943100"/>
    <xdr:pic>
      <xdr:nvPicPr>
        <xdr:cNvPr id="10" name="image5.png" title="Imag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975" y="12814300"/>
          <a:ext cx="5476875" cy="19431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12700</xdr:colOff>
      <xdr:row>0</xdr:row>
      <xdr:rowOff>149225</xdr:rowOff>
    </xdr:from>
    <xdr:ext cx="838200" cy="352425"/>
    <xdr:pic>
      <xdr:nvPicPr>
        <xdr:cNvPr id="11" name="image7.jp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915650" y="149225"/>
          <a:ext cx="838200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81"/>
  <sheetViews>
    <sheetView tabSelected="1" workbookViewId="0">
      <selection activeCell="D1" sqref="D1:G81"/>
    </sheetView>
  </sheetViews>
  <sheetFormatPr defaultColWidth="12.6328125" defaultRowHeight="15.75" customHeight="1" x14ac:dyDescent="0.25"/>
  <cols>
    <col min="1" max="1" width="74.7265625" customWidth="1"/>
    <col min="2" max="2" width="23.6328125" customWidth="1"/>
    <col min="3" max="3" width="19.36328125" customWidth="1"/>
    <col min="4" max="4" width="13.08984375" customWidth="1"/>
    <col min="7" max="7" width="15.26953125" customWidth="1"/>
  </cols>
  <sheetData>
    <row r="1" spans="1:7" ht="23.25" customHeight="1" x14ac:dyDescent="0.3">
      <c r="A1" s="45"/>
      <c r="B1" s="46"/>
      <c r="C1" s="47"/>
      <c r="D1" s="46"/>
      <c r="E1" s="46"/>
      <c r="F1" s="46"/>
      <c r="G1" s="46"/>
    </row>
    <row r="2" spans="1:7" ht="33.75" customHeight="1" x14ac:dyDescent="0.55000000000000004">
      <c r="A2" s="48" t="s">
        <v>0</v>
      </c>
      <c r="B2" s="49"/>
      <c r="C2" s="50"/>
      <c r="D2" s="46"/>
      <c r="E2" s="46"/>
      <c r="F2" s="46"/>
      <c r="G2" s="46"/>
    </row>
    <row r="3" spans="1:7" ht="33.75" customHeight="1" x14ac:dyDescent="0.25">
      <c r="A3" s="51" t="s">
        <v>1</v>
      </c>
      <c r="B3" s="49"/>
      <c r="C3" s="50"/>
      <c r="D3" s="46"/>
      <c r="E3" s="46"/>
      <c r="F3" s="46"/>
      <c r="G3" s="46"/>
    </row>
    <row r="4" spans="1:7" ht="15.5" x14ac:dyDescent="0.35">
      <c r="A4" s="1" t="s">
        <v>2</v>
      </c>
      <c r="B4" s="2" t="s">
        <v>3</v>
      </c>
      <c r="C4" s="2" t="s">
        <v>4</v>
      </c>
      <c r="D4" s="46"/>
      <c r="E4" s="46"/>
      <c r="F4" s="46"/>
      <c r="G4" s="46"/>
    </row>
    <row r="5" spans="1:7" ht="14" x14ac:dyDescent="0.3">
      <c r="A5" s="3" t="s">
        <v>5</v>
      </c>
      <c r="B5" s="4">
        <v>10000</v>
      </c>
      <c r="C5" s="5">
        <v>10000</v>
      </c>
      <c r="D5" s="46"/>
      <c r="E5" s="46"/>
      <c r="F5" s="46"/>
      <c r="G5" s="46"/>
    </row>
    <row r="6" spans="1:7" ht="14" x14ac:dyDescent="0.3">
      <c r="A6" s="3" t="s">
        <v>6</v>
      </c>
      <c r="B6" s="4">
        <v>70</v>
      </c>
      <c r="C6" s="5">
        <v>70</v>
      </c>
      <c r="D6" s="46"/>
      <c r="E6" s="46"/>
      <c r="F6" s="46"/>
      <c r="G6" s="46"/>
    </row>
    <row r="7" spans="1:7" ht="14" x14ac:dyDescent="0.3">
      <c r="A7" s="3" t="s">
        <v>7</v>
      </c>
      <c r="B7" s="6">
        <f t="shared" ref="B7:C7" si="0">SUM(B5*B6)</f>
        <v>700000</v>
      </c>
      <c r="C7" s="7">
        <f t="shared" si="0"/>
        <v>700000</v>
      </c>
      <c r="D7" s="46"/>
      <c r="E7" s="46"/>
      <c r="F7" s="46"/>
      <c r="G7" s="46"/>
    </row>
    <row r="8" spans="1:7" ht="14" x14ac:dyDescent="0.3">
      <c r="A8" s="8"/>
      <c r="B8" s="9"/>
      <c r="C8" s="10"/>
      <c r="D8" s="46"/>
      <c r="E8" s="46"/>
      <c r="F8" s="46"/>
      <c r="G8" s="46"/>
    </row>
    <row r="9" spans="1:7" ht="15.5" x14ac:dyDescent="0.35">
      <c r="A9" s="11" t="s">
        <v>8</v>
      </c>
      <c r="B9" s="12"/>
      <c r="C9" s="12"/>
      <c r="D9" s="46"/>
      <c r="E9" s="46"/>
      <c r="F9" s="46"/>
      <c r="G9" s="46"/>
    </row>
    <row r="10" spans="1:7" ht="14" x14ac:dyDescent="0.3">
      <c r="A10" s="3" t="s">
        <v>9</v>
      </c>
      <c r="B10" s="4">
        <v>70</v>
      </c>
      <c r="C10" s="5">
        <v>30</v>
      </c>
      <c r="D10" s="46"/>
      <c r="E10" s="46"/>
      <c r="F10" s="46"/>
      <c r="G10" s="46"/>
    </row>
    <row r="11" spans="1:7" ht="14" x14ac:dyDescent="0.3">
      <c r="A11" s="3" t="s">
        <v>10</v>
      </c>
      <c r="B11" s="4">
        <v>3</v>
      </c>
      <c r="C11" s="5">
        <v>3</v>
      </c>
      <c r="D11" s="46"/>
      <c r="E11" s="46"/>
      <c r="F11" s="46"/>
      <c r="G11" s="46"/>
    </row>
    <row r="12" spans="1:7" ht="14" x14ac:dyDescent="0.3">
      <c r="A12" s="3" t="s">
        <v>11</v>
      </c>
      <c r="B12" s="6">
        <f t="shared" ref="B12:C12" si="1">SUM(B5*(B10*(B11-1)))</f>
        <v>1400000</v>
      </c>
      <c r="C12" s="7">
        <f t="shared" si="1"/>
        <v>600000</v>
      </c>
      <c r="D12" s="46"/>
      <c r="E12" s="46"/>
      <c r="F12" s="46"/>
      <c r="G12" s="46"/>
    </row>
    <row r="13" spans="1:7" ht="14" x14ac:dyDescent="0.3">
      <c r="A13" s="8"/>
      <c r="B13" s="9"/>
      <c r="C13" s="10"/>
      <c r="D13" s="46"/>
      <c r="E13" s="46"/>
      <c r="F13" s="46"/>
      <c r="G13" s="46"/>
    </row>
    <row r="14" spans="1:7" ht="15.5" x14ac:dyDescent="0.35">
      <c r="A14" s="11" t="s">
        <v>12</v>
      </c>
      <c r="B14" s="12"/>
      <c r="C14" s="12"/>
      <c r="D14" s="46"/>
      <c r="E14" s="46"/>
      <c r="F14" s="46"/>
      <c r="G14" s="46"/>
    </row>
    <row r="15" spans="1:7" ht="14" x14ac:dyDescent="0.3">
      <c r="A15" s="13"/>
      <c r="B15" s="6">
        <f t="shared" ref="B15:C15" si="2">SUM(B7+B12)</f>
        <v>2100000</v>
      </c>
      <c r="C15" s="7">
        <f t="shared" si="2"/>
        <v>1300000</v>
      </c>
      <c r="D15" s="46"/>
      <c r="E15" s="46"/>
      <c r="F15" s="46"/>
      <c r="G15" s="46"/>
    </row>
    <row r="16" spans="1:7" ht="15.5" x14ac:dyDescent="0.35">
      <c r="A16" s="14" t="s">
        <v>13</v>
      </c>
      <c r="B16" s="15"/>
      <c r="C16" s="12"/>
      <c r="D16" s="46"/>
      <c r="E16" s="46"/>
      <c r="F16" s="46"/>
      <c r="G16" s="46"/>
    </row>
    <row r="17" spans="1:7" ht="14" x14ac:dyDescent="0.3">
      <c r="A17" s="16" t="s">
        <v>14</v>
      </c>
      <c r="B17" s="17">
        <v>0.33</v>
      </c>
      <c r="C17" s="18">
        <v>0.33</v>
      </c>
      <c r="D17" s="46"/>
      <c r="E17" s="46"/>
      <c r="F17" s="46"/>
      <c r="G17" s="46"/>
    </row>
    <row r="18" spans="1:7" ht="14" x14ac:dyDescent="0.3">
      <c r="A18" s="16" t="s">
        <v>15</v>
      </c>
      <c r="B18" s="6">
        <f t="shared" ref="B18:C18" si="3">SUM(B15*B17)</f>
        <v>693000</v>
      </c>
      <c r="C18" s="7">
        <f t="shared" si="3"/>
        <v>429000</v>
      </c>
      <c r="D18" s="46"/>
      <c r="E18" s="46"/>
      <c r="F18" s="46"/>
      <c r="G18" s="46"/>
    </row>
    <row r="19" spans="1:7" ht="14" x14ac:dyDescent="0.3">
      <c r="A19" s="19"/>
      <c r="B19" s="20"/>
      <c r="C19" s="21"/>
      <c r="D19" s="46"/>
      <c r="E19" s="46"/>
      <c r="F19" s="46"/>
      <c r="G19" s="46"/>
    </row>
    <row r="20" spans="1:7" ht="15.5" x14ac:dyDescent="0.35">
      <c r="A20" s="14" t="s">
        <v>16</v>
      </c>
      <c r="B20" s="12"/>
      <c r="C20" s="12"/>
      <c r="D20" s="46"/>
      <c r="E20" s="46"/>
      <c r="F20" s="46"/>
      <c r="G20" s="46"/>
    </row>
    <row r="21" spans="1:7" ht="14" x14ac:dyDescent="0.3">
      <c r="A21" s="16" t="s">
        <v>17</v>
      </c>
      <c r="B21" s="22">
        <v>400</v>
      </c>
      <c r="C21" s="23">
        <v>400</v>
      </c>
      <c r="D21" s="46"/>
      <c r="E21" s="46"/>
      <c r="F21" s="46"/>
      <c r="G21" s="46"/>
    </row>
    <row r="22" spans="1:7" ht="14" x14ac:dyDescent="0.3">
      <c r="A22" s="16" t="s">
        <v>18</v>
      </c>
      <c r="B22" s="24">
        <v>12</v>
      </c>
      <c r="C22" s="25">
        <v>24</v>
      </c>
      <c r="D22" s="46"/>
      <c r="E22" s="46"/>
      <c r="F22" s="46"/>
      <c r="G22" s="46"/>
    </row>
    <row r="23" spans="1:7" ht="14" x14ac:dyDescent="0.3">
      <c r="A23" s="16" t="s">
        <v>19</v>
      </c>
      <c r="B23" s="26">
        <f t="shared" ref="B23:C23" si="4">SUM(B18/(B22*60))</f>
        <v>962.5</v>
      </c>
      <c r="C23" s="27">
        <f t="shared" si="4"/>
        <v>297.91666666666669</v>
      </c>
      <c r="D23" s="46"/>
      <c r="E23" s="46"/>
      <c r="F23" s="46"/>
      <c r="G23" s="46"/>
    </row>
    <row r="24" spans="1:7" ht="14" x14ac:dyDescent="0.3">
      <c r="A24" s="16" t="s">
        <v>20</v>
      </c>
      <c r="B24" s="28">
        <f t="shared" ref="B24:C24" si="5">SUM(B21*B23)</f>
        <v>385000</v>
      </c>
      <c r="C24" s="29">
        <f t="shared" si="5"/>
        <v>119166.66666666667</v>
      </c>
      <c r="D24" s="46"/>
      <c r="E24" s="46"/>
      <c r="F24" s="46"/>
      <c r="G24" s="46"/>
    </row>
    <row r="25" spans="1:7" ht="14" x14ac:dyDescent="0.3">
      <c r="A25" s="19"/>
      <c r="B25" s="20"/>
      <c r="C25" s="21"/>
      <c r="D25" s="46"/>
      <c r="E25" s="46"/>
      <c r="F25" s="46"/>
      <c r="G25" s="46"/>
    </row>
    <row r="26" spans="1:7" ht="15.5" x14ac:dyDescent="0.35">
      <c r="A26" s="14" t="s">
        <v>21</v>
      </c>
      <c r="B26" s="12"/>
      <c r="C26" s="30"/>
      <c r="D26" s="46"/>
      <c r="E26" s="46"/>
      <c r="F26" s="46"/>
      <c r="G26" s="46"/>
    </row>
    <row r="27" spans="1:7" ht="14" x14ac:dyDescent="0.3">
      <c r="A27" s="16" t="s">
        <v>22</v>
      </c>
      <c r="B27" s="24">
        <v>0.5</v>
      </c>
      <c r="C27" s="21"/>
      <c r="D27" s="46"/>
      <c r="E27" s="46"/>
      <c r="F27" s="46"/>
      <c r="G27" s="46"/>
    </row>
    <row r="28" spans="1:7" ht="14" x14ac:dyDescent="0.3">
      <c r="A28" s="16" t="s">
        <v>23</v>
      </c>
      <c r="B28" s="31">
        <f t="shared" ref="B28:C28" si="6">SUM((B21*B27)*220)</f>
        <v>44000</v>
      </c>
      <c r="C28" s="32">
        <f t="shared" si="6"/>
        <v>0</v>
      </c>
      <c r="D28" s="46"/>
      <c r="E28" s="46"/>
      <c r="F28" s="46"/>
      <c r="G28" s="46"/>
    </row>
    <row r="29" spans="1:7" ht="14" x14ac:dyDescent="0.3">
      <c r="A29" s="19"/>
      <c r="B29" s="20"/>
      <c r="C29" s="21"/>
      <c r="D29" s="46"/>
      <c r="E29" s="46"/>
      <c r="F29" s="46"/>
      <c r="G29" s="46"/>
    </row>
    <row r="30" spans="1:7" ht="15.5" x14ac:dyDescent="0.35">
      <c r="A30" s="14" t="s">
        <v>24</v>
      </c>
      <c r="B30" s="12"/>
      <c r="C30" s="12"/>
      <c r="D30" s="46"/>
      <c r="E30" s="46"/>
      <c r="F30" s="46"/>
      <c r="G30" s="46"/>
    </row>
    <row r="31" spans="1:7" ht="14" x14ac:dyDescent="0.3">
      <c r="A31" s="19"/>
      <c r="B31" s="33">
        <f t="shared" ref="B31:C31" si="7">SUM(B24+B28)</f>
        <v>429000</v>
      </c>
      <c r="C31" s="34">
        <f t="shared" si="7"/>
        <v>119166.66666666667</v>
      </c>
      <c r="D31" s="46"/>
      <c r="E31" s="46"/>
      <c r="F31" s="46"/>
      <c r="G31" s="46"/>
    </row>
    <row r="32" spans="1:7" ht="15.5" x14ac:dyDescent="0.35">
      <c r="A32" s="14" t="s">
        <v>25</v>
      </c>
      <c r="B32" s="30"/>
      <c r="C32" s="30"/>
      <c r="D32" s="46"/>
      <c r="E32" s="46"/>
      <c r="F32" s="46"/>
      <c r="G32" s="46"/>
    </row>
    <row r="33" spans="1:7" ht="14" x14ac:dyDescent="0.3">
      <c r="A33" s="16" t="s">
        <v>26</v>
      </c>
      <c r="B33" s="20"/>
      <c r="C33" s="35">
        <v>0.1</v>
      </c>
      <c r="D33" s="46"/>
      <c r="E33" s="46"/>
      <c r="F33" s="46"/>
      <c r="G33" s="46"/>
    </row>
    <row r="34" spans="1:7" ht="14" x14ac:dyDescent="0.3">
      <c r="A34" s="16" t="s">
        <v>27</v>
      </c>
      <c r="B34" s="20"/>
      <c r="C34" s="36">
        <v>7500000</v>
      </c>
      <c r="D34" s="46"/>
      <c r="E34" s="46"/>
      <c r="F34" s="46"/>
      <c r="G34" s="46"/>
    </row>
    <row r="35" spans="1:7" ht="14" x14ac:dyDescent="0.3">
      <c r="A35" s="16" t="s">
        <v>28</v>
      </c>
      <c r="B35" s="20"/>
      <c r="C35" s="37">
        <f>(C33*C34)*0.2</f>
        <v>150000</v>
      </c>
      <c r="D35" s="46"/>
      <c r="E35" s="46"/>
      <c r="F35" s="46"/>
      <c r="G35" s="46"/>
    </row>
    <row r="36" spans="1:7" ht="14" x14ac:dyDescent="0.3">
      <c r="A36" s="19"/>
      <c r="B36" s="20"/>
      <c r="C36" s="38"/>
      <c r="D36" s="46"/>
      <c r="E36" s="46"/>
      <c r="F36" s="46"/>
      <c r="G36" s="46"/>
    </row>
    <row r="37" spans="1:7" ht="14" x14ac:dyDescent="0.3">
      <c r="A37" s="16" t="s">
        <v>29</v>
      </c>
      <c r="B37" s="20"/>
      <c r="C37" s="36">
        <v>750000</v>
      </c>
      <c r="D37" s="46"/>
      <c r="E37" s="46"/>
      <c r="F37" s="46"/>
      <c r="G37" s="46"/>
    </row>
    <row r="38" spans="1:7" ht="14" x14ac:dyDescent="0.3">
      <c r="A38" s="16" t="s">
        <v>30</v>
      </c>
      <c r="B38" s="20"/>
      <c r="C38" s="37">
        <f>C37*0.2</f>
        <v>150000</v>
      </c>
      <c r="D38" s="46"/>
      <c r="E38" s="46"/>
      <c r="F38" s="46"/>
      <c r="G38" s="46"/>
    </row>
    <row r="39" spans="1:7" ht="14" x14ac:dyDescent="0.3">
      <c r="A39" s="19"/>
      <c r="B39" s="20"/>
      <c r="C39" s="38"/>
      <c r="D39" s="46"/>
      <c r="E39" s="46"/>
      <c r="F39" s="46"/>
      <c r="G39" s="46"/>
    </row>
    <row r="40" spans="1:7" ht="15.5" x14ac:dyDescent="0.35">
      <c r="A40" s="39" t="s">
        <v>31</v>
      </c>
      <c r="B40" s="40"/>
      <c r="C40" s="12"/>
      <c r="D40" s="46"/>
      <c r="E40" s="46"/>
      <c r="F40" s="46"/>
      <c r="G40" s="46"/>
    </row>
    <row r="41" spans="1:7" ht="14" x14ac:dyDescent="0.3">
      <c r="A41" s="16" t="s">
        <v>32</v>
      </c>
      <c r="B41" s="20"/>
      <c r="C41" s="41">
        <f>B31-C31</f>
        <v>309833.33333333331</v>
      </c>
      <c r="D41" s="46"/>
      <c r="E41" s="46"/>
      <c r="F41" s="46"/>
      <c r="G41" s="46"/>
    </row>
    <row r="42" spans="1:7" ht="14" x14ac:dyDescent="0.3">
      <c r="A42" s="16" t="s">
        <v>33</v>
      </c>
      <c r="B42" s="20"/>
      <c r="C42" s="37">
        <f>C35+C38</f>
        <v>300000</v>
      </c>
      <c r="D42" s="46"/>
      <c r="E42" s="46"/>
      <c r="F42" s="46"/>
      <c r="G42" s="46"/>
    </row>
    <row r="43" spans="1:7" ht="14" x14ac:dyDescent="0.3">
      <c r="A43" s="19"/>
      <c r="B43" s="20"/>
      <c r="C43" s="21"/>
      <c r="D43" s="46"/>
      <c r="E43" s="46"/>
      <c r="F43" s="46"/>
      <c r="G43" s="46"/>
    </row>
    <row r="44" spans="1:7" ht="36.75" customHeight="1" x14ac:dyDescent="0.25">
      <c r="A44" s="42" t="s">
        <v>34</v>
      </c>
      <c r="B44" s="43"/>
      <c r="C44" s="44">
        <f>C41+C42</f>
        <v>609833.33333333326</v>
      </c>
      <c r="D44" s="46"/>
      <c r="E44" s="46"/>
      <c r="F44" s="46"/>
      <c r="G44" s="46"/>
    </row>
    <row r="45" spans="1:7" ht="12" customHeight="1" x14ac:dyDescent="0.25">
      <c r="A45" s="52"/>
      <c r="B45" s="52"/>
      <c r="C45" s="52"/>
      <c r="D45" s="46"/>
      <c r="E45" s="46"/>
      <c r="F45" s="46"/>
      <c r="G45" s="46"/>
    </row>
    <row r="46" spans="1:7" ht="12.5" x14ac:dyDescent="0.25">
      <c r="A46" s="52"/>
      <c r="B46" s="52"/>
      <c r="C46" s="52"/>
      <c r="D46" s="46"/>
      <c r="E46" s="46"/>
      <c r="F46" s="46"/>
      <c r="G46" s="46"/>
    </row>
    <row r="47" spans="1:7" ht="12.5" x14ac:dyDescent="0.25">
      <c r="A47" s="52"/>
      <c r="B47" s="52"/>
      <c r="C47" s="52"/>
      <c r="D47" s="46"/>
      <c r="E47" s="46"/>
      <c r="F47" s="46"/>
      <c r="G47" s="46"/>
    </row>
    <row r="48" spans="1:7" ht="12.5" x14ac:dyDescent="0.25">
      <c r="A48" s="52"/>
      <c r="B48" s="52"/>
      <c r="C48" s="52"/>
      <c r="D48" s="46"/>
      <c r="E48" s="46"/>
      <c r="F48" s="46"/>
      <c r="G48" s="46"/>
    </row>
    <row r="49" spans="1:7" ht="12.5" x14ac:dyDescent="0.25">
      <c r="A49" s="52"/>
      <c r="B49" s="52"/>
      <c r="C49" s="52"/>
      <c r="D49" s="46"/>
      <c r="E49" s="46"/>
      <c r="F49" s="46"/>
      <c r="G49" s="46"/>
    </row>
    <row r="50" spans="1:7" ht="12.5" x14ac:dyDescent="0.25">
      <c r="A50" s="52"/>
      <c r="B50" s="52"/>
      <c r="C50" s="52"/>
      <c r="D50" s="46"/>
      <c r="E50" s="46"/>
      <c r="F50" s="46"/>
      <c r="G50" s="46"/>
    </row>
    <row r="51" spans="1:7" ht="12.5" x14ac:dyDescent="0.25">
      <c r="A51" s="52"/>
      <c r="B51" s="52"/>
      <c r="C51" s="52"/>
      <c r="D51" s="46"/>
      <c r="E51" s="46"/>
      <c r="F51" s="46"/>
      <c r="G51" s="46"/>
    </row>
    <row r="52" spans="1:7" ht="12.5" x14ac:dyDescent="0.25">
      <c r="A52" s="52"/>
      <c r="B52" s="52"/>
      <c r="C52" s="52"/>
      <c r="D52" s="46"/>
      <c r="E52" s="46"/>
      <c r="F52" s="46"/>
      <c r="G52" s="46"/>
    </row>
    <row r="53" spans="1:7" ht="12.5" x14ac:dyDescent="0.25">
      <c r="A53" s="52"/>
      <c r="B53" s="52"/>
      <c r="C53" s="52"/>
      <c r="D53" s="46"/>
      <c r="E53" s="46"/>
      <c r="F53" s="46"/>
      <c r="G53" s="46"/>
    </row>
    <row r="54" spans="1:7" ht="12.5" x14ac:dyDescent="0.25">
      <c r="A54" s="52"/>
      <c r="B54" s="52"/>
      <c r="C54" s="52"/>
      <c r="D54" s="46"/>
      <c r="E54" s="46"/>
      <c r="F54" s="46"/>
      <c r="G54" s="46"/>
    </row>
    <row r="55" spans="1:7" ht="12.5" x14ac:dyDescent="0.25">
      <c r="A55" s="52"/>
      <c r="B55" s="52"/>
      <c r="C55" s="52"/>
      <c r="D55" s="46"/>
      <c r="E55" s="46"/>
      <c r="F55" s="46"/>
      <c r="G55" s="46"/>
    </row>
    <row r="56" spans="1:7" ht="12.5" x14ac:dyDescent="0.25">
      <c r="A56" s="52"/>
      <c r="B56" s="52"/>
      <c r="C56" s="52"/>
      <c r="D56" s="46"/>
      <c r="E56" s="46"/>
      <c r="F56" s="46"/>
      <c r="G56" s="46"/>
    </row>
    <row r="57" spans="1:7" ht="12.5" x14ac:dyDescent="0.25">
      <c r="A57" s="52"/>
      <c r="B57" s="52"/>
      <c r="C57" s="52"/>
      <c r="D57" s="46"/>
      <c r="E57" s="46"/>
      <c r="F57" s="46"/>
      <c r="G57" s="46"/>
    </row>
    <row r="58" spans="1:7" ht="12.5" x14ac:dyDescent="0.25">
      <c r="A58" s="52"/>
      <c r="B58" s="52"/>
      <c r="C58" s="52"/>
      <c r="D58" s="46"/>
      <c r="E58" s="46"/>
      <c r="F58" s="46"/>
      <c r="G58" s="46"/>
    </row>
    <row r="59" spans="1:7" ht="12.5" x14ac:dyDescent="0.25">
      <c r="A59" s="52"/>
      <c r="B59" s="52"/>
      <c r="C59" s="52"/>
      <c r="D59" s="46"/>
      <c r="E59" s="46"/>
      <c r="F59" s="46"/>
      <c r="G59" s="46"/>
    </row>
    <row r="60" spans="1:7" ht="12.5" x14ac:dyDescent="0.25">
      <c r="A60" s="52"/>
      <c r="B60" s="52"/>
      <c r="C60" s="52"/>
      <c r="D60" s="46"/>
      <c r="E60" s="46"/>
      <c r="F60" s="46"/>
      <c r="G60" s="46"/>
    </row>
    <row r="61" spans="1:7" ht="12.5" x14ac:dyDescent="0.25">
      <c r="A61" s="52"/>
      <c r="B61" s="52"/>
      <c r="C61" s="52"/>
      <c r="D61" s="46"/>
      <c r="E61" s="46"/>
      <c r="F61" s="46"/>
      <c r="G61" s="46"/>
    </row>
    <row r="62" spans="1:7" ht="12.5" x14ac:dyDescent="0.25">
      <c r="A62" s="52"/>
      <c r="B62" s="52"/>
      <c r="C62" s="52"/>
      <c r="D62" s="46"/>
      <c r="E62" s="46"/>
      <c r="F62" s="46"/>
      <c r="G62" s="46"/>
    </row>
    <row r="63" spans="1:7" ht="12.5" x14ac:dyDescent="0.25">
      <c r="A63" s="52"/>
      <c r="B63" s="52"/>
      <c r="C63" s="52"/>
      <c r="D63" s="46"/>
      <c r="E63" s="46"/>
      <c r="F63" s="46"/>
      <c r="G63" s="46"/>
    </row>
    <row r="64" spans="1:7" ht="12.5" x14ac:dyDescent="0.25">
      <c r="A64" s="52"/>
      <c r="B64" s="52"/>
      <c r="C64" s="52"/>
      <c r="D64" s="46"/>
      <c r="E64" s="46"/>
      <c r="F64" s="46"/>
      <c r="G64" s="46"/>
    </row>
    <row r="65" spans="1:7" ht="12.5" x14ac:dyDescent="0.25">
      <c r="A65" s="52"/>
      <c r="B65" s="52"/>
      <c r="C65" s="52"/>
      <c r="D65" s="46"/>
      <c r="E65" s="46"/>
      <c r="F65" s="46"/>
      <c r="G65" s="46"/>
    </row>
    <row r="66" spans="1:7" ht="12.5" x14ac:dyDescent="0.25">
      <c r="A66" s="52"/>
      <c r="B66" s="52"/>
      <c r="C66" s="52"/>
      <c r="D66" s="46"/>
      <c r="E66" s="46"/>
      <c r="F66" s="46"/>
      <c r="G66" s="46"/>
    </row>
    <row r="67" spans="1:7" ht="12.5" x14ac:dyDescent="0.25">
      <c r="A67" s="52"/>
      <c r="B67" s="52"/>
      <c r="C67" s="52"/>
      <c r="D67" s="46"/>
      <c r="E67" s="46"/>
      <c r="F67" s="46"/>
      <c r="G67" s="46"/>
    </row>
    <row r="68" spans="1:7" ht="12.5" x14ac:dyDescent="0.25">
      <c r="A68" s="52"/>
      <c r="B68" s="52"/>
      <c r="C68" s="52"/>
      <c r="D68" s="46"/>
      <c r="E68" s="46"/>
      <c r="F68" s="46"/>
      <c r="G68" s="46"/>
    </row>
    <row r="69" spans="1:7" ht="12.5" x14ac:dyDescent="0.25">
      <c r="A69" s="52"/>
      <c r="B69" s="52"/>
      <c r="C69" s="52"/>
      <c r="D69" s="46"/>
      <c r="E69" s="46"/>
      <c r="F69" s="46"/>
      <c r="G69" s="46"/>
    </row>
    <row r="70" spans="1:7" ht="12.5" x14ac:dyDescent="0.25">
      <c r="A70" s="52"/>
      <c r="B70" s="52"/>
      <c r="C70" s="52"/>
      <c r="D70" s="46"/>
      <c r="E70" s="46"/>
      <c r="F70" s="46"/>
      <c r="G70" s="46"/>
    </row>
    <row r="71" spans="1:7" ht="12.5" x14ac:dyDescent="0.25">
      <c r="A71" s="52"/>
      <c r="B71" s="52"/>
      <c r="C71" s="52"/>
      <c r="D71" s="46"/>
      <c r="E71" s="46"/>
      <c r="F71" s="46"/>
      <c r="G71" s="46"/>
    </row>
    <row r="72" spans="1:7" ht="12.5" x14ac:dyDescent="0.25">
      <c r="A72" s="52"/>
      <c r="B72" s="52"/>
      <c r="C72" s="52"/>
      <c r="D72" s="46"/>
      <c r="E72" s="46"/>
      <c r="F72" s="46"/>
      <c r="G72" s="46"/>
    </row>
    <row r="73" spans="1:7" ht="12.5" x14ac:dyDescent="0.25">
      <c r="A73" s="52"/>
      <c r="B73" s="52"/>
      <c r="C73" s="52"/>
      <c r="D73" s="46"/>
      <c r="E73" s="46"/>
      <c r="F73" s="46"/>
      <c r="G73" s="46"/>
    </row>
    <row r="74" spans="1:7" ht="12.5" x14ac:dyDescent="0.25">
      <c r="A74" s="52"/>
      <c r="B74" s="52"/>
      <c r="C74" s="52"/>
      <c r="D74" s="46"/>
      <c r="E74" s="46"/>
      <c r="F74" s="46"/>
      <c r="G74" s="46"/>
    </row>
    <row r="75" spans="1:7" ht="12.5" x14ac:dyDescent="0.25">
      <c r="A75" s="52"/>
      <c r="B75" s="52"/>
      <c r="C75" s="52"/>
      <c r="D75" s="46"/>
      <c r="E75" s="46"/>
      <c r="F75" s="46"/>
      <c r="G75" s="46"/>
    </row>
    <row r="76" spans="1:7" ht="15.75" customHeight="1" x14ac:dyDescent="0.25">
      <c r="A76" s="52"/>
      <c r="B76" s="52"/>
      <c r="C76" s="52"/>
      <c r="D76" s="46"/>
      <c r="E76" s="46"/>
      <c r="F76" s="46"/>
      <c r="G76" s="46"/>
    </row>
    <row r="77" spans="1:7" ht="15.75" customHeight="1" x14ac:dyDescent="0.25">
      <c r="A77" s="52"/>
      <c r="B77" s="52"/>
      <c r="C77" s="52"/>
      <c r="D77" s="46"/>
      <c r="E77" s="46"/>
      <c r="F77" s="46"/>
      <c r="G77" s="46"/>
    </row>
    <row r="78" spans="1:7" ht="15.75" customHeight="1" x14ac:dyDescent="0.25">
      <c r="A78" s="52"/>
      <c r="B78" s="52"/>
      <c r="C78" s="52"/>
      <c r="D78" s="46"/>
      <c r="E78" s="46"/>
      <c r="F78" s="46"/>
      <c r="G78" s="46"/>
    </row>
    <row r="79" spans="1:7" ht="15.75" customHeight="1" x14ac:dyDescent="0.25">
      <c r="A79" s="52"/>
      <c r="B79" s="52"/>
      <c r="C79" s="52"/>
      <c r="D79" s="46"/>
      <c r="E79" s="46"/>
      <c r="F79" s="46"/>
      <c r="G79" s="46"/>
    </row>
    <row r="80" spans="1:7" ht="15.75" customHeight="1" x14ac:dyDescent="0.25">
      <c r="A80" s="52"/>
      <c r="B80" s="52"/>
      <c r="C80" s="52"/>
      <c r="D80" s="46"/>
      <c r="E80" s="46"/>
      <c r="F80" s="46"/>
      <c r="G80" s="46"/>
    </row>
    <row r="81" spans="1:7" ht="15.75" customHeight="1" x14ac:dyDescent="0.25">
      <c r="A81" s="52"/>
      <c r="B81" s="52"/>
      <c r="C81" s="52"/>
      <c r="D81" s="46"/>
      <c r="E81" s="46"/>
      <c r="F81" s="46"/>
      <c r="G81" s="46"/>
    </row>
  </sheetData>
  <mergeCells count="5">
    <mergeCell ref="A1:C1"/>
    <mergeCell ref="A2:C2"/>
    <mergeCell ref="A3:C3"/>
    <mergeCell ref="D1:G81"/>
    <mergeCell ref="A45:C81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BB6F8119306944826D8AB0551AB441" ma:contentTypeVersion="24" ma:contentTypeDescription="Opret et nyt dokument." ma:contentTypeScope="" ma:versionID="5714326458028b239efe7f9432ed7545">
  <xsd:schema xmlns:xsd="http://www.w3.org/2001/XMLSchema" xmlns:xs="http://www.w3.org/2001/XMLSchema" xmlns:p="http://schemas.microsoft.com/office/2006/metadata/properties" xmlns:ns2="6960dd01-50bc-409e-b1e9-c657b14647b1" xmlns:ns3="031435ff-6713-4d37-912b-2621dbdc4372" targetNamespace="http://schemas.microsoft.com/office/2006/metadata/properties" ma:root="true" ma:fieldsID="cdc4e8fbfd292624dd0b8c02b75862d3" ns2:_="" ns3:_="">
    <xsd:import namespace="6960dd01-50bc-409e-b1e9-c657b14647b1"/>
    <xsd:import namespace="031435ff-6713-4d37-912b-2621dbdc4372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0" minOccurs="0"/>
                <xsd:element ref="ns2:MigrationWizIdPermissions0" minOccurs="0"/>
                <xsd:element ref="ns2:MigrationWizIdVersion0" minOccurs="0"/>
                <xsd:element ref="ns2:lcf76f155ced4ddcb4097134ff3c332f0" minOccurs="0"/>
                <xsd:element ref="ns2:lcf76f155ced4ddcb4097134ff3c332f1" minOccurs="0"/>
                <xsd:element ref="ns2:lcf76f155ced4ddcb4097134ff3c332f2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Sign_x002d_off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0dd01-50bc-409e-b1e9-c657b14647b1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0" ma:index="11" nillable="true" ma:displayName="MigrationWizId" ma:internalName="MigrationWizId0">
      <xsd:simpleType>
        <xsd:restriction base="dms:Text"/>
      </xsd:simpleType>
    </xsd:element>
    <xsd:element name="MigrationWizIdPermissions0" ma:index="12" nillable="true" ma:displayName="MigrationWizIdPermissions" ma:internalName="MigrationWizIdPermissions0">
      <xsd:simpleType>
        <xsd:restriction base="dms:Text"/>
      </xsd:simpleType>
    </xsd:element>
    <xsd:element name="MigrationWizIdVersion0" ma:index="13" nillable="true" ma:displayName="MigrationWizIdVersion" ma:internalName="MigrationWizIdVersion0">
      <xsd:simpleType>
        <xsd:restriction base="dms:Text"/>
      </xsd:simpleType>
    </xsd:element>
    <xsd:element name="lcf76f155ced4ddcb4097134ff3c332f0" ma:index="14" nillable="true" ma:displayName="Image Tags_0" ma:hidden="true" ma:internalName="lcf76f155ced4ddcb4097134ff3c332f0" ma:readOnly="false">
      <xsd:simpleType>
        <xsd:restriction base="dms:Note"/>
      </xsd:simpleType>
    </xsd:element>
    <xsd:element name="lcf76f155ced4ddcb4097134ff3c332f1" ma:index="15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2" ma:index="16" nillable="true" ma:displayName="Image Tags_0" ma:hidden="true" ma:internalName="lcf76f155ced4ddcb4097134ff3c332f2" ma:readOnly="false">
      <xsd:simpleType>
        <xsd:restriction base="dms:Note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Billedmærker" ma:readOnly="false" ma:fieldId="{5cf76f15-5ced-4ddc-b409-7134ff3c332f}" ma:taxonomyMulti="true" ma:sspId="f6b240ea-67d6-49f6-b0df-f5a3eca057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ign_x002d_off_x0020_status" ma:index="31" nillable="true" ma:displayName="Sign-off status" ma:internalName="Sign_x002d_off_x0020_status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435ff-6713-4d37-912b-2621dbdc4372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56438651-bfd7-4329-9f41-dbacf7b041a6}" ma:internalName="TaxCatchAll" ma:showField="CatchAllData" ma:web="031435ff-6713-4d37-912b-2621dbdc4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C88EB-F8D6-42C0-BCA4-C036A56DBC84}"/>
</file>

<file path=customXml/itemProps2.xml><?xml version="1.0" encoding="utf-8"?>
<ds:datastoreItem xmlns:ds="http://schemas.openxmlformats.org/officeDocument/2006/customXml" ds:itemID="{ABEE9F99-CE62-48C7-B251-075AF231B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Jensen</cp:lastModifiedBy>
  <dcterms:modified xsi:type="dcterms:W3CDTF">2022-05-25T10:05:02Z</dcterms:modified>
</cp:coreProperties>
</file>